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\Desktop\"/>
    </mc:Choice>
  </mc:AlternateContent>
  <xr:revisionPtr revIDLastSave="0" documentId="13_ncr:1_{EDE9AF8B-2DF4-4144-A649-CE571C698759}" xr6:coauthVersionLast="40" xr6:coauthVersionMax="40" xr10:uidLastSave="{00000000-0000-0000-0000-000000000000}"/>
  <bookViews>
    <workbookView xWindow="0" yWindow="0" windowWidth="24000" windowHeight="9525" xr2:uid="{7ABC2509-91EF-4C81-BF96-8D70C345881E}"/>
  </bookViews>
  <sheets>
    <sheet name="บจก.รวินันท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N15" i="1"/>
  <c r="N13" i="1"/>
  <c r="N11" i="1"/>
  <c r="N8" i="1"/>
  <c r="N7" i="1"/>
  <c r="N5" i="1"/>
  <c r="J5" i="1" l="1"/>
  <c r="J6" i="1" s="1"/>
  <c r="J4" i="1"/>
  <c r="I3" i="1"/>
  <c r="I4" i="1" s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G3" i="1"/>
  <c r="J7" i="1" l="1"/>
  <c r="C3" i="1"/>
  <c r="C4" i="1"/>
  <c r="I5" i="1"/>
  <c r="I6" i="1" s="1"/>
  <c r="C6" i="1" s="1"/>
  <c r="D6" i="1" s="1"/>
  <c r="C5" i="1"/>
  <c r="D5" i="1" s="1"/>
  <c r="I7" i="1" l="1"/>
  <c r="C7" i="1" s="1"/>
  <c r="D7" i="1" s="1"/>
  <c r="J8" i="1"/>
  <c r="I8" i="1" l="1"/>
  <c r="C8" i="1" s="1"/>
  <c r="D8" i="1" s="1"/>
  <c r="J9" i="1"/>
  <c r="I9" i="1" l="1"/>
  <c r="C9" i="1" s="1"/>
  <c r="D9" i="1" s="1"/>
  <c r="J10" i="1"/>
  <c r="J11" i="1" l="1"/>
  <c r="I10" i="1"/>
  <c r="C10" i="1" s="1"/>
  <c r="D10" i="1" s="1"/>
  <c r="I11" i="1" l="1"/>
  <c r="C11" i="1" s="1"/>
  <c r="D11" i="1" s="1"/>
  <c r="J12" i="1"/>
  <c r="J13" i="1" l="1"/>
  <c r="I12" i="1"/>
  <c r="C12" i="1" s="1"/>
  <c r="D12" i="1" s="1"/>
  <c r="I13" i="1" l="1"/>
  <c r="C13" i="1" s="1"/>
  <c r="D13" i="1" s="1"/>
  <c r="J14" i="1"/>
  <c r="I14" i="1" l="1"/>
  <c r="C14" i="1" s="1"/>
  <c r="D14" i="1" s="1"/>
  <c r="J15" i="1"/>
  <c r="J16" i="1" l="1"/>
  <c r="I15" i="1"/>
  <c r="C15" i="1" s="1"/>
  <c r="D15" i="1" s="1"/>
  <c r="I16" i="1" l="1"/>
  <c r="C16" i="1" s="1"/>
  <c r="D16" i="1" s="1"/>
  <c r="J17" i="1"/>
  <c r="I17" i="1" s="1"/>
  <c r="C17" i="1" s="1"/>
  <c r="D17" i="1" s="1"/>
</calcChain>
</file>

<file path=xl/sharedStrings.xml><?xml version="1.0" encoding="utf-8"?>
<sst xmlns="http://schemas.openxmlformats.org/spreadsheetml/2006/main" count="33" uniqueCount="31">
  <si>
    <t>บจก.รวินันท์</t>
  </si>
  <si>
    <t>วันที่</t>
  </si>
  <si>
    <t>เดือน</t>
  </si>
  <si>
    <t>ปี</t>
  </si>
  <si>
    <t>รอบบัญชี</t>
  </si>
  <si>
    <t>ลช.2</t>
  </si>
  <si>
    <t>ยื่น ลช.3 ภายใน</t>
  </si>
  <si>
    <t>ยื่น ลช.3 วันที่</t>
  </si>
  <si>
    <t>หมายเหตุ</t>
  </si>
  <si>
    <t>ขั้นตอน</t>
  </si>
  <si>
    <t>ขั้นตอนการจดเลิก</t>
  </si>
  <si>
    <t>จดเลิก</t>
  </si>
  <si>
    <t>ก่อนวันประชุมไม่น้อยกว่า 14 วัน</t>
  </si>
  <si>
    <t>ประกาศหนังสือพิมพ์ก่อน</t>
  </si>
  <si>
    <t>ประชุมมติเลิกไม่น้อยกว่า 3 ใน 4</t>
  </si>
  <si>
    <t>ประชุมวันที่ (ลช.2)</t>
  </si>
  <si>
    <r>
      <t xml:space="preserve">ภายใน 14 วัน </t>
    </r>
    <r>
      <rPr>
        <sz val="16"/>
        <color rgb="FFFF0000"/>
        <rFont val="Angsana New"/>
        <family val="1"/>
      </rPr>
      <t>นับจากวัน</t>
    </r>
    <r>
      <rPr>
        <sz val="16"/>
        <color theme="1"/>
        <rFont val="Angsana New"/>
        <family val="1"/>
      </rPr>
      <t>มีมติเลิก</t>
    </r>
  </si>
  <si>
    <t>จดเลิกภายใน</t>
  </si>
  <si>
    <t>ภายใน 14 วันหลังจากมีมติเลิก</t>
  </si>
  <si>
    <t>ประกาศหนังสือพิมพ์ภายใน</t>
  </si>
  <si>
    <t>ปิดงบการเงิน</t>
  </si>
  <si>
    <t>จดเลิกวันที่</t>
  </si>
  <si>
    <t>ปิดงบภายในวันที่</t>
  </si>
  <si>
    <t>ภายใน 5 เดือน ตั้งแต่วันจดเลิก</t>
  </si>
  <si>
    <t>เสร็จชำระบัญชี</t>
  </si>
  <si>
    <t>ก่อนวันประชุมไม่น้อยกว่า 7 วัน</t>
  </si>
  <si>
    <t>ประชุมวันที่</t>
  </si>
  <si>
    <t>ประชุมมติชำระบัญชีและอนุมัติงบการเงิน</t>
  </si>
  <si>
    <t>จดทะเบียนภายใน</t>
  </si>
  <si>
    <r>
      <t xml:space="preserve">ภายใน 14 วัน </t>
    </r>
    <r>
      <rPr>
        <sz val="16"/>
        <color rgb="FFFF0000"/>
        <rFont val="Angsana New"/>
        <family val="1"/>
      </rPr>
      <t>นับจากวัน</t>
    </r>
    <r>
      <rPr>
        <sz val="16"/>
        <color theme="1"/>
        <rFont val="Angsana New"/>
        <family val="1"/>
      </rPr>
      <t>มีมติ</t>
    </r>
  </si>
  <si>
    <t>เสร็จชำระบัญชีวันที่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</si>
</sst>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rgb="FF0000FF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3" fontId="2" fillId="0" borderId="0" xfId="1" applyFont="1" applyBorder="1"/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43" fontId="4" fillId="3" borderId="4" xfId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4" xfId="0" applyFont="1" applyBorder="1"/>
    <xf numFmtId="0" fontId="2" fillId="5" borderId="4" xfId="0" applyFont="1" applyFill="1" applyBorder="1" applyAlignment="1">
      <alignment horizontal="center"/>
    </xf>
    <xf numFmtId="14" fontId="6" fillId="5" borderId="4" xfId="0" applyNumberFormat="1" applyFont="1" applyFill="1" applyBorder="1" applyAlignment="1">
      <alignment horizontal="center"/>
    </xf>
    <xf numFmtId="43" fontId="2" fillId="5" borderId="4" xfId="1" applyFont="1" applyFill="1" applyBorder="1"/>
    <xf numFmtId="0" fontId="2" fillId="5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4" xfId="0" quotePrefix="1" applyNumberFormat="1" applyFont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4663-68A8-4DF4-8D00-0F8B5BB47A49}">
  <dimension ref="B2:O17"/>
  <sheetViews>
    <sheetView tabSelected="1" workbookViewId="0">
      <selection activeCell="D5" sqref="D5"/>
    </sheetView>
  </sheetViews>
  <sheetFormatPr defaultRowHeight="23.25" x14ac:dyDescent="0.5"/>
  <cols>
    <col min="1" max="1" width="3.625" style="1" customWidth="1"/>
    <col min="2" max="2" width="6.375" style="1" customWidth="1"/>
    <col min="3" max="3" width="13.375" style="2" bestFit="1" customWidth="1"/>
    <col min="4" max="4" width="13.375" style="2" customWidth="1"/>
    <col min="5" max="7" width="13.375" style="1" customWidth="1"/>
    <col min="8" max="8" width="13.375" style="3" bestFit="1" customWidth="1"/>
    <col min="9" max="9" width="14.375" style="1" bestFit="1" customWidth="1"/>
    <col min="10" max="10" width="7.5" style="2" bestFit="1" customWidth="1"/>
    <col min="11" max="11" width="2" style="2" customWidth="1"/>
    <col min="12" max="12" width="7.375" style="1" customWidth="1"/>
    <col min="13" max="13" width="20.75" style="1" bestFit="1" customWidth="1"/>
    <col min="14" max="14" width="15.875" style="2" customWidth="1"/>
    <col min="15" max="15" width="30.5" style="1" bestFit="1" customWidth="1"/>
    <col min="16" max="16384" width="9" style="1"/>
  </cols>
  <sheetData>
    <row r="2" spans="2:15" x14ac:dyDescent="0.5">
      <c r="B2" s="22" t="s">
        <v>0</v>
      </c>
      <c r="C2" s="23"/>
      <c r="D2" s="23"/>
      <c r="E2" s="23"/>
      <c r="F2" s="24"/>
      <c r="G2" s="4" t="s">
        <v>1</v>
      </c>
      <c r="H2" s="5" t="s">
        <v>2</v>
      </c>
      <c r="I2" s="5" t="s">
        <v>3</v>
      </c>
      <c r="J2" s="5" t="s">
        <v>4</v>
      </c>
    </row>
    <row r="3" spans="2:15" x14ac:dyDescent="0.5">
      <c r="B3" s="6" t="s">
        <v>5</v>
      </c>
      <c r="C3" s="6" t="str">
        <f t="shared" ref="C3:C17" si="0">CONCATENATE($G$3&amp;"/"&amp;H3&amp;"/"&amp;I3)</f>
        <v>9/6/2563</v>
      </c>
      <c r="D3" s="7" t="s">
        <v>6</v>
      </c>
      <c r="E3" s="6" t="s">
        <v>7</v>
      </c>
      <c r="F3" s="6" t="s">
        <v>8</v>
      </c>
      <c r="G3" s="8">
        <f>DAY(N6)</f>
        <v>9</v>
      </c>
      <c r="H3" s="8">
        <f>MONTH(N6)</f>
        <v>6</v>
      </c>
      <c r="I3" s="6">
        <f>YEAR(N6)</f>
        <v>2563</v>
      </c>
      <c r="J3" s="9">
        <v>2</v>
      </c>
      <c r="L3" s="10" t="s">
        <v>9</v>
      </c>
      <c r="M3" s="25" t="s">
        <v>10</v>
      </c>
      <c r="N3" s="25"/>
    </row>
    <row r="4" spans="2:15" x14ac:dyDescent="0.5">
      <c r="B4" s="11"/>
      <c r="C4" s="12" t="str">
        <f t="shared" si="0"/>
        <v>9/9/2563</v>
      </c>
      <c r="D4" s="13">
        <f>+C4+14</f>
        <v>242423</v>
      </c>
      <c r="E4" s="11"/>
      <c r="F4" s="11"/>
      <c r="G4" s="11"/>
      <c r="H4" s="14">
        <f>IF((H3+3)&gt;12,((H3+3)-12),H3+3)</f>
        <v>9</v>
      </c>
      <c r="I4" s="12">
        <f>IF(J4=1,I3+1,I3)</f>
        <v>2563</v>
      </c>
      <c r="J4" s="15">
        <f>IF(J3=4,1,J3+1)</f>
        <v>3</v>
      </c>
      <c r="L4" s="26" t="s">
        <v>11</v>
      </c>
      <c r="M4" s="27"/>
      <c r="N4" s="28"/>
      <c r="O4" s="1" t="s">
        <v>12</v>
      </c>
    </row>
    <row r="5" spans="2:15" x14ac:dyDescent="0.5">
      <c r="B5" s="11"/>
      <c r="C5" s="12" t="str">
        <f t="shared" si="0"/>
        <v>9/12/2563</v>
      </c>
      <c r="D5" s="13">
        <f t="shared" ref="D5:D17" si="1">+C5+14</f>
        <v>242514</v>
      </c>
      <c r="E5" s="11"/>
      <c r="F5" s="11"/>
      <c r="G5" s="11"/>
      <c r="H5" s="14">
        <f t="shared" ref="H5:H17" si="2">IF((H4+3)&gt;12,((H4+3)-12),H4+3)</f>
        <v>12</v>
      </c>
      <c r="I5" s="12">
        <f t="shared" ref="I5:I17" si="3">IF(J5=1,I4+1,I4)</f>
        <v>2563</v>
      </c>
      <c r="J5" s="15">
        <f t="shared" ref="J5:J17" si="4">IF(J4=4,1,J4+1)</f>
        <v>4</v>
      </c>
      <c r="L5" s="16">
        <v>1</v>
      </c>
      <c r="M5" s="11" t="s">
        <v>13</v>
      </c>
      <c r="N5" s="17">
        <f>IF(N14="","",N6-14)</f>
        <v>242303</v>
      </c>
      <c r="O5" s="1" t="s">
        <v>14</v>
      </c>
    </row>
    <row r="6" spans="2:15" x14ac:dyDescent="0.5">
      <c r="B6" s="11"/>
      <c r="C6" s="12" t="str">
        <f t="shared" si="0"/>
        <v>9/3/2564</v>
      </c>
      <c r="D6" s="13">
        <f t="shared" si="1"/>
        <v>242605</v>
      </c>
      <c r="E6" s="11"/>
      <c r="F6" s="11"/>
      <c r="G6" s="11"/>
      <c r="H6" s="14">
        <f t="shared" si="2"/>
        <v>3</v>
      </c>
      <c r="I6" s="12">
        <f t="shared" si="3"/>
        <v>2564</v>
      </c>
      <c r="J6" s="15">
        <f t="shared" si="4"/>
        <v>1</v>
      </c>
      <c r="L6" s="16">
        <v>2</v>
      </c>
      <c r="M6" s="11" t="s">
        <v>15</v>
      </c>
      <c r="N6" s="18">
        <v>242317</v>
      </c>
      <c r="O6" s="1" t="s">
        <v>16</v>
      </c>
    </row>
    <row r="7" spans="2:15" x14ac:dyDescent="0.5">
      <c r="B7" s="11"/>
      <c r="C7" s="12" t="str">
        <f t="shared" si="0"/>
        <v>9/6/2564</v>
      </c>
      <c r="D7" s="13">
        <f t="shared" si="1"/>
        <v>242697</v>
      </c>
      <c r="E7" s="11"/>
      <c r="F7" s="11"/>
      <c r="G7" s="11"/>
      <c r="H7" s="14">
        <f t="shared" si="2"/>
        <v>6</v>
      </c>
      <c r="I7" s="12">
        <f t="shared" si="3"/>
        <v>2564</v>
      </c>
      <c r="J7" s="15">
        <f t="shared" si="4"/>
        <v>2</v>
      </c>
      <c r="L7" s="16">
        <v>3</v>
      </c>
      <c r="M7" s="11" t="s">
        <v>17</v>
      </c>
      <c r="N7" s="19">
        <f>IF(N14="","",N6+13)</f>
        <v>242330</v>
      </c>
      <c r="O7" s="1" t="s">
        <v>18</v>
      </c>
    </row>
    <row r="8" spans="2:15" x14ac:dyDescent="0.5">
      <c r="B8" s="11"/>
      <c r="C8" s="12" t="str">
        <f t="shared" si="0"/>
        <v>9/9/2564</v>
      </c>
      <c r="D8" s="13">
        <f t="shared" si="1"/>
        <v>242789</v>
      </c>
      <c r="E8" s="11"/>
      <c r="F8" s="11"/>
      <c r="G8" s="11"/>
      <c r="H8" s="14">
        <f t="shared" si="2"/>
        <v>9</v>
      </c>
      <c r="I8" s="12">
        <f t="shared" si="3"/>
        <v>2564</v>
      </c>
      <c r="J8" s="15">
        <f t="shared" si="4"/>
        <v>3</v>
      </c>
      <c r="L8" s="16">
        <v>4</v>
      </c>
      <c r="M8" s="11" t="s">
        <v>19</v>
      </c>
      <c r="N8" s="19">
        <f>IF(N6="","",N6+13)</f>
        <v>242330</v>
      </c>
      <c r="O8" s="1" t="s">
        <v>18</v>
      </c>
    </row>
    <row r="9" spans="2:15" x14ac:dyDescent="0.5">
      <c r="B9" s="11"/>
      <c r="C9" s="12" t="str">
        <f t="shared" si="0"/>
        <v>9/12/2564</v>
      </c>
      <c r="D9" s="13">
        <f t="shared" si="1"/>
        <v>242880</v>
      </c>
      <c r="E9" s="11"/>
      <c r="F9" s="11"/>
      <c r="G9" s="11"/>
      <c r="H9" s="14">
        <f t="shared" si="2"/>
        <v>12</v>
      </c>
      <c r="I9" s="12">
        <f t="shared" si="3"/>
        <v>2564</v>
      </c>
      <c r="J9" s="15">
        <f t="shared" si="4"/>
        <v>4</v>
      </c>
      <c r="L9" s="26" t="s">
        <v>20</v>
      </c>
      <c r="M9" s="27"/>
      <c r="N9" s="28"/>
    </row>
    <row r="10" spans="2:15" x14ac:dyDescent="0.5">
      <c r="B10" s="11"/>
      <c r="C10" s="12" t="str">
        <f t="shared" si="0"/>
        <v>9/3/2565</v>
      </c>
      <c r="D10" s="13">
        <f t="shared" si="1"/>
        <v>242970</v>
      </c>
      <c r="E10" s="11"/>
      <c r="F10" s="11"/>
      <c r="G10" s="11"/>
      <c r="H10" s="14">
        <f t="shared" si="2"/>
        <v>3</v>
      </c>
      <c r="I10" s="12">
        <f t="shared" si="3"/>
        <v>2565</v>
      </c>
      <c r="J10" s="15">
        <f t="shared" si="4"/>
        <v>1</v>
      </c>
      <c r="L10" s="16"/>
      <c r="M10" s="11" t="s">
        <v>21</v>
      </c>
      <c r="N10" s="20">
        <v>242333</v>
      </c>
    </row>
    <row r="11" spans="2:15" x14ac:dyDescent="0.5">
      <c r="B11" s="11"/>
      <c r="C11" s="12" t="str">
        <f t="shared" si="0"/>
        <v>9/6/2565</v>
      </c>
      <c r="D11" s="13">
        <f t="shared" si="1"/>
        <v>243062</v>
      </c>
      <c r="E11" s="11"/>
      <c r="F11" s="11"/>
      <c r="G11" s="11"/>
      <c r="H11" s="14">
        <f t="shared" si="2"/>
        <v>6</v>
      </c>
      <c r="I11" s="12">
        <f t="shared" si="3"/>
        <v>2565</v>
      </c>
      <c r="J11" s="15">
        <f t="shared" si="4"/>
        <v>2</v>
      </c>
      <c r="L11" s="16">
        <v>5</v>
      </c>
      <c r="M11" s="11" t="s">
        <v>22</v>
      </c>
      <c r="N11" s="21" t="str">
        <f>CONCATENATE(DAY(N10)&amp;"/"&amp;IF((MONTH(N10)+5)&gt;12,(MONTH(N10)+5)-12,MONTH(N10)+5)&amp;"/"&amp;YEAR(N10+5))</f>
        <v>25/11/2563</v>
      </c>
      <c r="O11" s="1" t="s">
        <v>23</v>
      </c>
    </row>
    <row r="12" spans="2:15" x14ac:dyDescent="0.5">
      <c r="B12" s="11"/>
      <c r="C12" s="12" t="str">
        <f t="shared" si="0"/>
        <v>9/9/2565</v>
      </c>
      <c r="D12" s="13">
        <f t="shared" si="1"/>
        <v>243154</v>
      </c>
      <c r="E12" s="11"/>
      <c r="F12" s="11"/>
      <c r="G12" s="11"/>
      <c r="H12" s="14">
        <f t="shared" si="2"/>
        <v>9</v>
      </c>
      <c r="I12" s="12">
        <f t="shared" si="3"/>
        <v>2565</v>
      </c>
      <c r="J12" s="15">
        <f t="shared" si="4"/>
        <v>3</v>
      </c>
      <c r="L12" s="26" t="s">
        <v>24</v>
      </c>
      <c r="M12" s="27"/>
      <c r="N12" s="28"/>
    </row>
    <row r="13" spans="2:15" x14ac:dyDescent="0.5">
      <c r="B13" s="11"/>
      <c r="C13" s="12" t="str">
        <f t="shared" si="0"/>
        <v>9/12/2565</v>
      </c>
      <c r="D13" s="13">
        <f t="shared" si="1"/>
        <v>243245</v>
      </c>
      <c r="E13" s="11"/>
      <c r="F13" s="11"/>
      <c r="G13" s="11"/>
      <c r="H13" s="14">
        <f t="shared" si="2"/>
        <v>12</v>
      </c>
      <c r="I13" s="12">
        <f t="shared" si="3"/>
        <v>2565</v>
      </c>
      <c r="J13" s="15">
        <f t="shared" si="4"/>
        <v>4</v>
      </c>
      <c r="L13" s="16">
        <v>6</v>
      </c>
      <c r="M13" s="11" t="s">
        <v>13</v>
      </c>
      <c r="N13" s="19">
        <f>IF(N14="","",N14-7)</f>
        <v>243493</v>
      </c>
      <c r="O13" s="1" t="s">
        <v>25</v>
      </c>
    </row>
    <row r="14" spans="2:15" x14ac:dyDescent="0.5">
      <c r="B14" s="11"/>
      <c r="C14" s="12" t="str">
        <f t="shared" si="0"/>
        <v>9/3/2566</v>
      </c>
      <c r="D14" s="13">
        <f t="shared" si="1"/>
        <v>243335</v>
      </c>
      <c r="E14" s="11"/>
      <c r="F14" s="11"/>
      <c r="G14" s="11"/>
      <c r="H14" s="14">
        <f t="shared" si="2"/>
        <v>3</v>
      </c>
      <c r="I14" s="12">
        <f t="shared" si="3"/>
        <v>2566</v>
      </c>
      <c r="J14" s="15">
        <f t="shared" si="4"/>
        <v>1</v>
      </c>
      <c r="L14" s="16">
        <v>7</v>
      </c>
      <c r="M14" s="11" t="s">
        <v>26</v>
      </c>
      <c r="N14" s="18">
        <v>243500</v>
      </c>
      <c r="O14" s="1" t="s">
        <v>27</v>
      </c>
    </row>
    <row r="15" spans="2:15" x14ac:dyDescent="0.5">
      <c r="B15" s="11"/>
      <c r="C15" s="12" t="str">
        <f t="shared" si="0"/>
        <v>9/6/2566</v>
      </c>
      <c r="D15" s="13">
        <f t="shared" si="1"/>
        <v>243427</v>
      </c>
      <c r="E15" s="11"/>
      <c r="F15" s="11"/>
      <c r="G15" s="11"/>
      <c r="H15" s="14">
        <f t="shared" si="2"/>
        <v>6</v>
      </c>
      <c r="I15" s="12">
        <f t="shared" si="3"/>
        <v>2566</v>
      </c>
      <c r="J15" s="15">
        <f t="shared" si="4"/>
        <v>2</v>
      </c>
      <c r="L15" s="16">
        <v>8</v>
      </c>
      <c r="M15" s="11" t="s">
        <v>28</v>
      </c>
      <c r="N15" s="19">
        <f>IF(N14="","",N14+13)</f>
        <v>243513</v>
      </c>
      <c r="O15" s="1" t="s">
        <v>29</v>
      </c>
    </row>
    <row r="16" spans="2:15" x14ac:dyDescent="0.5">
      <c r="B16" s="11"/>
      <c r="C16" s="12" t="str">
        <f t="shared" si="0"/>
        <v>9/9/2566</v>
      </c>
      <c r="D16" s="13">
        <f t="shared" si="1"/>
        <v>243519</v>
      </c>
      <c r="E16" s="11"/>
      <c r="F16" s="11"/>
      <c r="G16" s="11"/>
      <c r="H16" s="14">
        <f t="shared" si="2"/>
        <v>9</v>
      </c>
      <c r="I16" s="12">
        <f t="shared" si="3"/>
        <v>2566</v>
      </c>
      <c r="J16" s="15">
        <f t="shared" si="4"/>
        <v>3</v>
      </c>
      <c r="L16" s="11"/>
      <c r="M16" s="11" t="s">
        <v>30</v>
      </c>
      <c r="N16" s="20"/>
    </row>
    <row r="17" spans="2:10" x14ac:dyDescent="0.5">
      <c r="B17" s="11"/>
      <c r="C17" s="12" t="str">
        <f t="shared" si="0"/>
        <v>9/12/2566</v>
      </c>
      <c r="D17" s="13">
        <f t="shared" si="1"/>
        <v>243610</v>
      </c>
      <c r="E17" s="11"/>
      <c r="F17" s="11"/>
      <c r="G17" s="11"/>
      <c r="H17" s="14">
        <f t="shared" si="2"/>
        <v>12</v>
      </c>
      <c r="I17" s="12">
        <f t="shared" si="3"/>
        <v>2566</v>
      </c>
      <c r="J17" s="15">
        <f t="shared" si="4"/>
        <v>4</v>
      </c>
    </row>
  </sheetData>
  <mergeCells count="5">
    <mergeCell ref="B2:F2"/>
    <mergeCell ref="M3:N3"/>
    <mergeCell ref="L4:N4"/>
    <mergeCell ref="L9:N9"/>
    <mergeCell ref="L12:N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บจก.รวินันท์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2023-09-04T13:54:25Z</dcterms:created>
  <dcterms:modified xsi:type="dcterms:W3CDTF">2023-09-05T03:52:38Z</dcterms:modified>
</cp:coreProperties>
</file>